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115" windowHeight="8310" activeTab="0"/>
  </bookViews>
  <sheets>
    <sheet name="CONTO ECONOMICO NUOVO_COMPENSAT" sheetId="1" r:id="rId1"/>
  </sheets>
  <definedNames>
    <definedName name="_xlnm.Print_Area" localSheetId="0">'CONTO ECONOMICO NUOVO_COMPENSAT'!$A$1:$E$60</definedName>
  </definedNames>
  <calcPr fullCalcOnLoad="1"/>
</workbook>
</file>

<file path=xl/sharedStrings.xml><?xml version="1.0" encoding="utf-8"?>
<sst xmlns="http://schemas.openxmlformats.org/spreadsheetml/2006/main" count="48" uniqueCount="48">
  <si>
    <t>c) oneri diversi di gestione</t>
  </si>
  <si>
    <t xml:space="preserve">  Funzionamento</t>
  </si>
  <si>
    <t>B) COSTI DI STRUTTURA</t>
  </si>
  <si>
    <t>C) COSTI ISTITUZIONALI</t>
  </si>
  <si>
    <t xml:space="preserve">  Personale</t>
  </si>
  <si>
    <t>a) prestazione servizi</t>
  </si>
  <si>
    <t>b) godimento di beni di terzi</t>
  </si>
  <si>
    <t xml:space="preserve">  Organi istituzionali</t>
  </si>
  <si>
    <t xml:space="preserve">  Contributo della Camera di Commercio</t>
  </si>
  <si>
    <t>INNOVHUB STAZIONI SPERIMENTALI PER L'INDUSTRIA</t>
  </si>
  <si>
    <t xml:space="preserve">  Altri proventi o rimborsi</t>
  </si>
  <si>
    <t xml:space="preserve">  Proventi da servizi</t>
  </si>
  <si>
    <t xml:space="preserve">  Spese per progetti e iniziative</t>
  </si>
  <si>
    <t>a) immobilizzazioni immateriali</t>
  </si>
  <si>
    <t>E) GESTIONE STRAORDINARIA</t>
  </si>
  <si>
    <t>b) immobilizzazioni materiali</t>
  </si>
  <si>
    <t>VOCI DI COSTO/RICAVO</t>
  </si>
  <si>
    <t>d) fondi rischi ed oneri</t>
  </si>
  <si>
    <t>a) competenze al personale</t>
  </si>
  <si>
    <t xml:space="preserve">  Altri contributi</t>
  </si>
  <si>
    <t>d) altri costi</t>
  </si>
  <si>
    <t xml:space="preserve">  Ammortamenti e accantonamenti</t>
  </si>
  <si>
    <t>D) GESTIONE FINANZIARIA</t>
  </si>
  <si>
    <t>DIFFERENZA</t>
  </si>
  <si>
    <t xml:space="preserve">  Contributi da organismi comunitari</t>
  </si>
  <si>
    <t>A) RICAVI ORDINARI</t>
  </si>
  <si>
    <t>b) oneri sociali</t>
  </si>
  <si>
    <t>(A-B-C+/-D +/- E +/-F)</t>
  </si>
  <si>
    <t>c) accantonamenti al TFR</t>
  </si>
  <si>
    <t xml:space="preserve">  Contributi regionali o da altri enti pubblici</t>
  </si>
  <si>
    <t>c) acc. svalutazione crediti</t>
  </si>
  <si>
    <t>CONSUNTIVO ANNO 2016</t>
  </si>
  <si>
    <t>DISAVANZO/AVANZO ECONOMICO D'ESERCIZIO</t>
  </si>
  <si>
    <t>RISULTATO DELLA GESTIONE CORRENTE (A-B-C)</t>
  </si>
  <si>
    <t>RISULTATO DELLA GESTIONE FINANZIARIA</t>
  </si>
  <si>
    <t>RISULTATO DELLA GESTIONE STRAORDINARIA</t>
  </si>
  <si>
    <t>F) RETTIFICHE DI VALORE ATTIVITA' FINANZIARIE</t>
  </si>
  <si>
    <t xml:space="preserve">  Proventi finanziari</t>
  </si>
  <si>
    <t xml:space="preserve">  Oneri finanziari</t>
  </si>
  <si>
    <t xml:space="preserve">  Proventi straordinari</t>
  </si>
  <si>
    <t xml:space="preserve">  Oneri straordinari</t>
  </si>
  <si>
    <t xml:space="preserve">  Rivalutazioni attivo patrimoniale</t>
  </si>
  <si>
    <t xml:space="preserve">  Svalutazioni attivo patrimoniale</t>
  </si>
  <si>
    <t xml:space="preserve">  Totale A)</t>
  </si>
  <si>
    <t xml:space="preserve">  Totale B)</t>
  </si>
  <si>
    <t xml:space="preserve">  Totale C)</t>
  </si>
  <si>
    <t>CONTO ECONOMICO 2017 - GENERALE</t>
  </si>
  <si>
    <t>CONSUNTIVO ANNO 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</si>
</sst>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  <numFmt numFmtId="169" formatCode="#,##0.00_ ;[Red]\-#,##0.00\ "/>
  </numFmts>
  <fonts count="52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3" fontId="8" fillId="0" borderId="0" xfId="45" applyFont="1" applyFill="1" applyAlignment="1">
      <alignment vertical="center"/>
    </xf>
    <xf numFmtId="43" fontId="0" fillId="0" borderId="0" xfId="45" applyFon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45" applyFont="1" applyFill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3" fontId="10" fillId="0" borderId="0" xfId="45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45" applyFont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3" fontId="9" fillId="0" borderId="0" xfId="45" applyFont="1" applyFill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5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10" fontId="4" fillId="0" borderId="11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0" fontId="3" fillId="0" borderId="13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10" fontId="13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B80047"/>
      <rgbColor rgb="00FFCC00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zoomScalePageLayoutView="0" workbookViewId="0" topLeftCell="A19">
      <selection activeCell="E71" sqref="E71"/>
    </sheetView>
  </sheetViews>
  <sheetFormatPr defaultColWidth="9.140625" defaultRowHeight="12.75" customHeight="1"/>
  <cols>
    <col min="1" max="1" width="11.57421875" style="13" customWidth="1"/>
    <col min="2" max="2" width="41.8515625" style="12" customWidth="1"/>
    <col min="3" max="5" width="14.7109375" style="12" customWidth="1"/>
    <col min="6" max="6" width="9.140625" style="12" customWidth="1"/>
    <col min="7" max="7" width="15.421875" style="14" bestFit="1" customWidth="1"/>
    <col min="8" max="8" width="14.57421875" style="14" bestFit="1" customWidth="1"/>
    <col min="9" max="9" width="12.7109375" style="14" bestFit="1" customWidth="1"/>
    <col min="10" max="10" width="15.421875" style="14" customWidth="1"/>
    <col min="11" max="12" width="12.8515625" style="14" bestFit="1" customWidth="1"/>
    <col min="13" max="13" width="13.57421875" style="12" customWidth="1"/>
    <col min="14" max="14" width="9.140625" style="12" customWidth="1"/>
    <col min="15" max="15" width="14.57421875" style="12" customWidth="1"/>
    <col min="16" max="16384" width="9.140625" style="12" customWidth="1"/>
  </cols>
  <sheetData>
    <row r="1" spans="2:5" ht="19.5" customHeight="1">
      <c r="B1" s="42" t="s">
        <v>9</v>
      </c>
      <c r="C1" s="42"/>
      <c r="D1" s="42"/>
      <c r="E1" s="42"/>
    </row>
    <row r="2" spans="2:5" ht="19.5" customHeight="1">
      <c r="B2" s="42" t="s">
        <v>46</v>
      </c>
      <c r="C2" s="42"/>
      <c r="D2" s="42"/>
      <c r="E2" s="42"/>
    </row>
    <row r="3" spans="2:5" ht="12.75" customHeight="1">
      <c r="B3" s="26"/>
      <c r="C3" s="26"/>
      <c r="D3" s="26"/>
      <c r="E3" s="26"/>
    </row>
    <row r="4" spans="1:6" ht="25.5">
      <c r="A4" s="11"/>
      <c r="B4" s="1" t="s">
        <v>16</v>
      </c>
      <c r="C4" s="2" t="s">
        <v>47</v>
      </c>
      <c r="D4" s="2" t="s">
        <v>31</v>
      </c>
      <c r="E4" s="2" t="s">
        <v>23</v>
      </c>
      <c r="F4" s="15"/>
    </row>
    <row r="5" spans="1:6" ht="12.75">
      <c r="A5" s="11"/>
      <c r="B5" s="28"/>
      <c r="C5" s="27"/>
      <c r="D5" s="27"/>
      <c r="E5" s="27"/>
      <c r="F5" s="15"/>
    </row>
    <row r="6" spans="1:6" ht="12.75">
      <c r="A6" s="16"/>
      <c r="B6" s="29" t="s">
        <v>25</v>
      </c>
      <c r="C6" s="17"/>
      <c r="D6" s="17"/>
      <c r="E6" s="17"/>
      <c r="F6" s="15"/>
    </row>
    <row r="7" spans="1:7" ht="12.75">
      <c r="A7" s="16"/>
      <c r="B7" s="30" t="s">
        <v>11</v>
      </c>
      <c r="C7" s="17">
        <v>4292284.57</v>
      </c>
      <c r="D7" s="17">
        <v>3857778.0700000003</v>
      </c>
      <c r="E7" s="35">
        <f>(C7-D7)/D7</f>
        <v>0.11263128467107492</v>
      </c>
      <c r="F7" s="15"/>
      <c r="G7" s="18"/>
    </row>
    <row r="8" spans="1:7" ht="12.75">
      <c r="A8" s="16"/>
      <c r="B8" s="30" t="s">
        <v>10</v>
      </c>
      <c r="C8" s="17">
        <v>754991.22</v>
      </c>
      <c r="D8" s="17">
        <v>533860.93</v>
      </c>
      <c r="E8" s="35">
        <f aca="true" t="shared" si="0" ref="E8:E13">(C8-D8)/D8</f>
        <v>0.4142095395518078</v>
      </c>
      <c r="F8" s="15"/>
      <c r="G8" s="18"/>
    </row>
    <row r="9" spans="1:7" ht="12.75">
      <c r="A9" s="16"/>
      <c r="B9" s="30" t="s">
        <v>24</v>
      </c>
      <c r="C9" s="17">
        <v>516190.05</v>
      </c>
      <c r="D9" s="17">
        <v>602826.76</v>
      </c>
      <c r="E9" s="35">
        <f t="shared" si="0"/>
        <v>-0.14371742555025266</v>
      </c>
      <c r="F9" s="15"/>
      <c r="G9" s="18"/>
    </row>
    <row r="10" spans="1:7" ht="12.75">
      <c r="A10" s="16"/>
      <c r="B10" s="30" t="s">
        <v>29</v>
      </c>
      <c r="C10" s="17">
        <v>183974.71</v>
      </c>
      <c r="D10" s="17">
        <v>46163.83</v>
      </c>
      <c r="E10" s="35">
        <f t="shared" si="0"/>
        <v>2.985256639234656</v>
      </c>
      <c r="F10" s="15"/>
      <c r="G10" s="18"/>
    </row>
    <row r="11" spans="1:7" ht="12.75">
      <c r="A11" s="16"/>
      <c r="B11" s="30" t="s">
        <v>19</v>
      </c>
      <c r="C11" s="17">
        <v>10692750.17</v>
      </c>
      <c r="D11" s="17">
        <v>10072250.84</v>
      </c>
      <c r="E11" s="35">
        <f t="shared" si="0"/>
        <v>0.061604832907437804</v>
      </c>
      <c r="F11" s="15"/>
      <c r="G11" s="18"/>
    </row>
    <row r="12" spans="1:8" ht="12.75">
      <c r="A12" s="16"/>
      <c r="B12" s="30"/>
      <c r="C12" s="17"/>
      <c r="D12" s="17"/>
      <c r="E12" s="35"/>
      <c r="F12" s="15"/>
      <c r="G12" s="7"/>
      <c r="H12" s="7"/>
    </row>
    <row r="13" spans="1:7" ht="12.75">
      <c r="A13" s="16"/>
      <c r="B13" s="30" t="s">
        <v>8</v>
      </c>
      <c r="C13" s="17"/>
      <c r="D13" s="17">
        <v>142000</v>
      </c>
      <c r="E13" s="35">
        <f t="shared" si="0"/>
        <v>-1</v>
      </c>
      <c r="F13" s="24"/>
      <c r="G13" s="18"/>
    </row>
    <row r="14" spans="1:10" ht="12.75">
      <c r="A14" s="16"/>
      <c r="B14" s="31"/>
      <c r="C14" s="17"/>
      <c r="D14" s="17"/>
      <c r="E14" s="35"/>
      <c r="F14" s="25"/>
      <c r="G14" s="4"/>
      <c r="H14" s="18"/>
      <c r="I14" s="18"/>
      <c r="J14" s="7"/>
    </row>
    <row r="15" spans="1:10" ht="12.75">
      <c r="A15" s="16"/>
      <c r="B15" s="29" t="s">
        <v>43</v>
      </c>
      <c r="C15" s="3">
        <f>SUM(C7:C14)</f>
        <v>16440190.719999999</v>
      </c>
      <c r="D15" s="3">
        <f>SUM(D7:D14)</f>
        <v>15254880.43</v>
      </c>
      <c r="E15" s="36">
        <f>(C15-D15)/D15</f>
        <v>0.07770039859958437</v>
      </c>
      <c r="F15" s="15"/>
      <c r="G15" s="18"/>
      <c r="J15" s="7"/>
    </row>
    <row r="16" spans="1:12" ht="12.75">
      <c r="A16" s="16"/>
      <c r="B16" s="31"/>
      <c r="C16" s="17"/>
      <c r="D16" s="17"/>
      <c r="E16" s="35"/>
      <c r="F16" s="15"/>
      <c r="G16" s="18"/>
      <c r="H16" s="18"/>
      <c r="I16" s="18"/>
      <c r="J16" s="4"/>
      <c r="K16" s="7"/>
      <c r="L16" s="7"/>
    </row>
    <row r="17" spans="1:15" ht="12.75">
      <c r="A17" s="16"/>
      <c r="B17" s="29" t="s">
        <v>2</v>
      </c>
      <c r="C17" s="17"/>
      <c r="D17" s="17"/>
      <c r="E17" s="35"/>
      <c r="F17" s="15"/>
      <c r="G17" s="18"/>
      <c r="H17" s="18"/>
      <c r="I17" s="10"/>
      <c r="J17" s="10"/>
      <c r="K17" s="10"/>
      <c r="L17" s="8"/>
      <c r="M17" s="19"/>
      <c r="N17" s="13"/>
      <c r="O17" s="13"/>
    </row>
    <row r="18" spans="1:15" ht="12.75">
      <c r="A18" s="16"/>
      <c r="B18" s="32" t="s">
        <v>7</v>
      </c>
      <c r="C18" s="40">
        <v>32780.29</v>
      </c>
      <c r="D18" s="40">
        <v>30768.909999999996</v>
      </c>
      <c r="E18" s="41">
        <f aca="true" t="shared" si="1" ref="E18:E27">(C18-D18)/D18</f>
        <v>0.06537053148779091</v>
      </c>
      <c r="F18" s="15"/>
      <c r="G18" s="18"/>
      <c r="H18" s="18"/>
      <c r="I18" s="10"/>
      <c r="J18" s="10"/>
      <c r="K18" s="10"/>
      <c r="L18" s="8"/>
      <c r="M18" s="19"/>
      <c r="N18" s="13"/>
      <c r="O18" s="13"/>
    </row>
    <row r="19" spans="1:15" ht="12.75">
      <c r="A19" s="16"/>
      <c r="B19" s="32" t="s">
        <v>4</v>
      </c>
      <c r="C19" s="40">
        <v>9037756.76</v>
      </c>
      <c r="D19" s="40">
        <f>SUM(D20:D23)</f>
        <v>9347811.31</v>
      </c>
      <c r="E19" s="41">
        <f t="shared" si="1"/>
        <v>-0.033168678711808605</v>
      </c>
      <c r="F19" s="15"/>
      <c r="G19" s="18"/>
      <c r="H19" s="18"/>
      <c r="I19" s="10"/>
      <c r="J19" s="10"/>
      <c r="K19" s="10"/>
      <c r="L19" s="8"/>
      <c r="M19" s="19"/>
      <c r="N19" s="13"/>
      <c r="O19" s="13"/>
    </row>
    <row r="20" spans="1:16" ht="12.75">
      <c r="A20" s="16"/>
      <c r="B20" s="30" t="s">
        <v>18</v>
      </c>
      <c r="C20" s="17">
        <v>6349505.21</v>
      </c>
      <c r="D20" s="17">
        <v>6568040.8</v>
      </c>
      <c r="E20" s="35">
        <f t="shared" si="1"/>
        <v>-0.03327256889147215</v>
      </c>
      <c r="F20" s="15"/>
      <c r="G20" s="18"/>
      <c r="H20" s="18"/>
      <c r="I20" s="10"/>
      <c r="J20" s="10"/>
      <c r="K20" s="10"/>
      <c r="L20" s="9"/>
      <c r="M20" s="8"/>
      <c r="N20" s="13"/>
      <c r="O20" s="19"/>
      <c r="P20" s="13"/>
    </row>
    <row r="21" spans="1:16" ht="12.75">
      <c r="A21" s="16"/>
      <c r="B21" s="30" t="s">
        <v>26</v>
      </c>
      <c r="C21" s="17">
        <v>2094659.6399999997</v>
      </c>
      <c r="D21" s="17">
        <v>2149328.7699999996</v>
      </c>
      <c r="E21" s="35">
        <f t="shared" si="1"/>
        <v>-0.025435443270970547</v>
      </c>
      <c r="F21" s="15"/>
      <c r="G21" s="18"/>
      <c r="H21" s="18"/>
      <c r="I21" s="10"/>
      <c r="J21" s="10"/>
      <c r="K21" s="10"/>
      <c r="L21" s="9"/>
      <c r="M21" s="8"/>
      <c r="N21" s="13"/>
      <c r="O21" s="19"/>
      <c r="P21" s="13"/>
    </row>
    <row r="22" spans="1:16" ht="12.75">
      <c r="A22" s="16"/>
      <c r="B22" s="30" t="s">
        <v>28</v>
      </c>
      <c r="C22" s="17">
        <v>578392.9400000001</v>
      </c>
      <c r="D22" s="17">
        <v>564852.08</v>
      </c>
      <c r="E22" s="35">
        <f t="shared" si="1"/>
        <v>0.02397239999541137</v>
      </c>
      <c r="F22" s="15"/>
      <c r="G22" s="18"/>
      <c r="H22" s="18"/>
      <c r="I22" s="10"/>
      <c r="J22" s="10"/>
      <c r="K22" s="10"/>
      <c r="L22" s="9"/>
      <c r="M22" s="8"/>
      <c r="N22" s="13"/>
      <c r="O22" s="19"/>
      <c r="P22" s="13"/>
    </row>
    <row r="23" spans="1:16" s="6" customFormat="1" ht="12.75">
      <c r="A23" s="16"/>
      <c r="B23" s="30" t="s">
        <v>20</v>
      </c>
      <c r="C23" s="17">
        <v>15198.97</v>
      </c>
      <c r="D23" s="17">
        <v>65589.66</v>
      </c>
      <c r="E23" s="35">
        <f t="shared" si="1"/>
        <v>-0.768271858704558</v>
      </c>
      <c r="F23" s="15"/>
      <c r="G23" s="18"/>
      <c r="H23" s="18"/>
      <c r="I23" s="10"/>
      <c r="J23" s="10"/>
      <c r="K23" s="10"/>
      <c r="L23" s="9"/>
      <c r="M23" s="8"/>
      <c r="N23" s="20"/>
      <c r="O23" s="19"/>
      <c r="P23" s="20"/>
    </row>
    <row r="24" spans="1:16" ht="12.75">
      <c r="A24" s="16"/>
      <c r="B24" s="32" t="s">
        <v>1</v>
      </c>
      <c r="C24" s="40">
        <v>4080672.83</v>
      </c>
      <c r="D24" s="40">
        <f>SUM(D25:D27)</f>
        <v>3421830.5300000007</v>
      </c>
      <c r="E24" s="41">
        <f t="shared" si="1"/>
        <v>0.1925408912638345</v>
      </c>
      <c r="F24" s="15"/>
      <c r="G24" s="18"/>
      <c r="H24" s="18"/>
      <c r="I24" s="10"/>
      <c r="J24" s="10"/>
      <c r="K24" s="21"/>
      <c r="L24" s="21"/>
      <c r="M24" s="22"/>
      <c r="N24" s="13"/>
      <c r="O24" s="13"/>
      <c r="P24" s="13"/>
    </row>
    <row r="25" spans="1:16" ht="12.75">
      <c r="A25" s="16"/>
      <c r="B25" s="30" t="s">
        <v>5</v>
      </c>
      <c r="C25" s="17">
        <v>3123351.3799999994</v>
      </c>
      <c r="D25" s="17">
        <v>2830173.0700000008</v>
      </c>
      <c r="E25" s="35">
        <f t="shared" si="1"/>
        <v>0.10359024086113525</v>
      </c>
      <c r="F25" s="15"/>
      <c r="G25" s="18"/>
      <c r="H25" s="18"/>
      <c r="I25" s="10"/>
      <c r="J25" s="10"/>
      <c r="K25" s="21"/>
      <c r="L25" s="21"/>
      <c r="M25" s="13"/>
      <c r="N25" s="13"/>
      <c r="O25" s="13"/>
      <c r="P25" s="13"/>
    </row>
    <row r="26" spans="1:16" ht="12.75">
      <c r="A26" s="16"/>
      <c r="B26" s="30" t="s">
        <v>6</v>
      </c>
      <c r="C26" s="17">
        <v>59628.240000000005</v>
      </c>
      <c r="D26" s="17">
        <v>42934.5</v>
      </c>
      <c r="E26" s="35">
        <f t="shared" si="1"/>
        <v>0.38881878209831267</v>
      </c>
      <c r="F26" s="15"/>
      <c r="G26" s="18"/>
      <c r="H26" s="18"/>
      <c r="I26" s="10"/>
      <c r="J26" s="10"/>
      <c r="K26" s="21"/>
      <c r="L26" s="21"/>
      <c r="M26" s="19"/>
      <c r="N26" s="13"/>
      <c r="O26" s="19"/>
      <c r="P26" s="13"/>
    </row>
    <row r="27" spans="1:16" ht="12.75">
      <c r="A27" s="16"/>
      <c r="B27" s="30" t="s">
        <v>0</v>
      </c>
      <c r="C27" s="17">
        <v>897693.21</v>
      </c>
      <c r="D27" s="17">
        <v>548722.96</v>
      </c>
      <c r="E27" s="35">
        <f t="shared" si="1"/>
        <v>0.6359680119818569</v>
      </c>
      <c r="F27" s="24"/>
      <c r="G27" s="18"/>
      <c r="H27" s="18"/>
      <c r="I27" s="10"/>
      <c r="J27" s="10"/>
      <c r="K27" s="21"/>
      <c r="L27" s="21"/>
      <c r="M27" s="13"/>
      <c r="N27" s="13"/>
      <c r="O27" s="13"/>
      <c r="P27" s="13"/>
    </row>
    <row r="28" spans="1:16" ht="12.75">
      <c r="A28" s="16"/>
      <c r="B28" s="32" t="s">
        <v>21</v>
      </c>
      <c r="C28" s="40">
        <v>1531135.4299999997</v>
      </c>
      <c r="D28" s="40">
        <f>SUM(D29:D32)</f>
        <v>1677073.19</v>
      </c>
      <c r="E28" s="35"/>
      <c r="F28" s="15"/>
      <c r="J28" s="21"/>
      <c r="K28" s="21"/>
      <c r="L28" s="21"/>
      <c r="M28" s="13"/>
      <c r="N28" s="13"/>
      <c r="O28" s="13"/>
      <c r="P28" s="13"/>
    </row>
    <row r="29" spans="1:16" ht="12.75">
      <c r="A29" s="16"/>
      <c r="B29" s="30" t="s">
        <v>13</v>
      </c>
      <c r="C29" s="17">
        <v>48360.92</v>
      </c>
      <c r="D29" s="17">
        <v>44818.65</v>
      </c>
      <c r="E29" s="35"/>
      <c r="F29" s="15"/>
      <c r="J29" s="21"/>
      <c r="K29" s="21"/>
      <c r="L29" s="21"/>
      <c r="M29" s="13"/>
      <c r="N29" s="13"/>
      <c r="O29" s="13"/>
      <c r="P29" s="13"/>
    </row>
    <row r="30" spans="1:6" ht="12.75">
      <c r="A30" s="16"/>
      <c r="B30" s="30" t="s">
        <v>15</v>
      </c>
      <c r="C30" s="17">
        <v>1437614.0899999999</v>
      </c>
      <c r="D30" s="17">
        <v>1552786.26</v>
      </c>
      <c r="E30" s="35"/>
      <c r="F30" s="15"/>
    </row>
    <row r="31" spans="1:6" ht="12.75">
      <c r="A31" s="16"/>
      <c r="B31" s="30" t="s">
        <v>30</v>
      </c>
      <c r="C31" s="17">
        <v>25160.42</v>
      </c>
      <c r="D31" s="17">
        <v>25846.25</v>
      </c>
      <c r="E31" s="35"/>
      <c r="F31" s="15"/>
    </row>
    <row r="32" spans="1:6" ht="12.75">
      <c r="A32" s="16"/>
      <c r="B32" s="30" t="s">
        <v>17</v>
      </c>
      <c r="C32" s="17">
        <v>20000</v>
      </c>
      <c r="D32" s="17">
        <v>53622.03</v>
      </c>
      <c r="E32" s="35"/>
      <c r="F32" s="15"/>
    </row>
    <row r="33" spans="1:6" ht="12.75">
      <c r="A33" s="16"/>
      <c r="B33" s="31"/>
      <c r="C33" s="17"/>
      <c r="D33" s="17"/>
      <c r="E33" s="35"/>
      <c r="F33" s="15"/>
    </row>
    <row r="34" spans="1:10" ht="12.75">
      <c r="A34" s="16"/>
      <c r="B34" s="29" t="s">
        <v>44</v>
      </c>
      <c r="C34" s="3">
        <f>((C18+C19)+C24)+C28</f>
        <v>14682345.309999999</v>
      </c>
      <c r="D34" s="3">
        <f>((D18+D19)+D24)+D28</f>
        <v>14477483.940000001</v>
      </c>
      <c r="E34" s="36">
        <f>(C34-D34)/D34</f>
        <v>0.01415034344703941</v>
      </c>
      <c r="F34" s="15"/>
      <c r="H34" s="18"/>
      <c r="I34" s="10"/>
      <c r="J34" s="10"/>
    </row>
    <row r="35" spans="1:6" ht="12.75">
      <c r="A35" s="16"/>
      <c r="B35" s="31"/>
      <c r="C35" s="17"/>
      <c r="D35" s="17"/>
      <c r="E35" s="35"/>
      <c r="F35" s="15"/>
    </row>
    <row r="36" spans="1:6" ht="12.75">
      <c r="A36" s="16"/>
      <c r="B36" s="29" t="s">
        <v>3</v>
      </c>
      <c r="C36" s="17"/>
      <c r="D36" s="17"/>
      <c r="E36" s="35"/>
      <c r="F36" s="15"/>
    </row>
    <row r="37" spans="1:12" s="6" customFormat="1" ht="12.75">
      <c r="A37" s="16"/>
      <c r="B37" s="30" t="s">
        <v>12</v>
      </c>
      <c r="C37" s="17">
        <v>545799.8099999999</v>
      </c>
      <c r="D37" s="17">
        <v>602286.1599999999</v>
      </c>
      <c r="E37" s="35">
        <f>(C37-D37)/D37</f>
        <v>-0.0937865648448571</v>
      </c>
      <c r="F37" s="15"/>
      <c r="G37" s="14"/>
      <c r="H37" s="18"/>
      <c r="I37" s="10"/>
      <c r="J37" s="10"/>
      <c r="K37" s="7"/>
      <c r="L37" s="7"/>
    </row>
    <row r="38" spans="1:12" s="6" customFormat="1" ht="12.75">
      <c r="A38" s="16"/>
      <c r="B38" s="31"/>
      <c r="C38" s="17"/>
      <c r="D38" s="17"/>
      <c r="E38" s="35"/>
      <c r="F38" s="15"/>
      <c r="G38" s="4"/>
      <c r="H38" s="4"/>
      <c r="I38" s="4"/>
      <c r="J38" s="7"/>
      <c r="K38" s="7"/>
      <c r="L38" s="7"/>
    </row>
    <row r="39" spans="1:12" s="6" customFormat="1" ht="12.75">
      <c r="A39" s="16"/>
      <c r="B39" s="29" t="s">
        <v>45</v>
      </c>
      <c r="C39" s="3">
        <f>SUM(C37:C38)</f>
        <v>545799.8099999999</v>
      </c>
      <c r="D39" s="3">
        <f>+D37</f>
        <v>602286.1599999999</v>
      </c>
      <c r="E39" s="36">
        <f>(C39-D39)/D39</f>
        <v>-0.0937865648448571</v>
      </c>
      <c r="F39" s="24"/>
      <c r="G39" s="4"/>
      <c r="H39" s="4"/>
      <c r="I39" s="4"/>
      <c r="J39" s="4"/>
      <c r="K39" s="4"/>
      <c r="L39" s="5"/>
    </row>
    <row r="40" spans="1:12" s="6" customFormat="1" ht="12.75">
      <c r="A40" s="16"/>
      <c r="B40" s="31"/>
      <c r="C40" s="17"/>
      <c r="D40" s="17"/>
      <c r="E40" s="35"/>
      <c r="F40" s="24"/>
      <c r="G40" s="4"/>
      <c r="H40" s="4"/>
      <c r="I40" s="4"/>
      <c r="J40" s="4"/>
      <c r="K40" s="4"/>
      <c r="L40" s="7"/>
    </row>
    <row r="41" spans="1:12" s="6" customFormat="1" ht="12.75">
      <c r="A41" s="16"/>
      <c r="B41" s="29" t="s">
        <v>33</v>
      </c>
      <c r="C41" s="3">
        <f>C15-C34-C39</f>
        <v>1212045.6</v>
      </c>
      <c r="D41" s="3">
        <f>D15-D34-D39</f>
        <v>175110.32999999844</v>
      </c>
      <c r="E41" s="36">
        <f>(C41-D41)/D41</f>
        <v>5.9216110779987154</v>
      </c>
      <c r="F41" s="24"/>
      <c r="G41" s="14"/>
      <c r="H41" s="18"/>
      <c r="I41" s="10"/>
      <c r="J41" s="10"/>
      <c r="K41" s="7"/>
      <c r="L41" s="7"/>
    </row>
    <row r="42" spans="1:7" ht="12.75">
      <c r="A42" s="16"/>
      <c r="B42" s="31"/>
      <c r="C42" s="17"/>
      <c r="D42" s="17"/>
      <c r="E42" s="35"/>
      <c r="F42" s="25"/>
      <c r="G42" s="4"/>
    </row>
    <row r="43" spans="1:6" ht="12.75">
      <c r="A43" s="16"/>
      <c r="B43" s="33" t="s">
        <v>22</v>
      </c>
      <c r="C43" s="17"/>
      <c r="D43" s="17"/>
      <c r="E43" s="35"/>
      <c r="F43" s="15"/>
    </row>
    <row r="44" spans="1:10" ht="12.75">
      <c r="A44" s="16"/>
      <c r="B44" s="30" t="s">
        <v>37</v>
      </c>
      <c r="C44" s="17">
        <v>196535.41</v>
      </c>
      <c r="D44" s="17">
        <v>244932.82</v>
      </c>
      <c r="E44" s="35">
        <f>(C44-D44)/D44</f>
        <v>-0.19759463023371063</v>
      </c>
      <c r="F44" s="15"/>
      <c r="H44" s="18"/>
      <c r="I44" s="10"/>
      <c r="J44" s="10"/>
    </row>
    <row r="45" spans="1:10" ht="12.75">
      <c r="A45" s="16"/>
      <c r="B45" s="30" t="s">
        <v>38</v>
      </c>
      <c r="C45" s="17">
        <v>93.68</v>
      </c>
      <c r="D45" s="17">
        <v>0.86</v>
      </c>
      <c r="E45" s="35">
        <f>(C45-D45)/D45</f>
        <v>107.93023255813955</v>
      </c>
      <c r="F45" s="15"/>
      <c r="H45" s="18"/>
      <c r="I45" s="10"/>
      <c r="J45" s="10"/>
    </row>
    <row r="46" spans="1:6" ht="12.75">
      <c r="A46" s="16"/>
      <c r="B46" s="31"/>
      <c r="C46" s="17"/>
      <c r="D46" s="17"/>
      <c r="E46" s="35"/>
      <c r="F46" s="15"/>
    </row>
    <row r="47" spans="1:10" ht="12.75">
      <c r="A47" s="16"/>
      <c r="B47" s="29" t="s">
        <v>34</v>
      </c>
      <c r="C47" s="3">
        <f>C44-C45</f>
        <v>196441.73</v>
      </c>
      <c r="D47" s="3">
        <f>D44-D45</f>
        <v>244931.96000000002</v>
      </c>
      <c r="E47" s="36">
        <f>(C47-D47)/D47</f>
        <v>-0.19797428640998915</v>
      </c>
      <c r="F47" s="15"/>
      <c r="H47" s="18"/>
      <c r="I47" s="10"/>
      <c r="J47" s="10"/>
    </row>
    <row r="48" spans="1:9" ht="12.75">
      <c r="A48" s="16"/>
      <c r="B48" s="31"/>
      <c r="C48" s="17"/>
      <c r="D48" s="17"/>
      <c r="E48" s="35"/>
      <c r="F48" s="15"/>
      <c r="G48" s="4"/>
      <c r="H48" s="4"/>
      <c r="I48" s="7"/>
    </row>
    <row r="49" spans="1:9" ht="12.75">
      <c r="A49" s="16"/>
      <c r="B49" s="33" t="s">
        <v>14</v>
      </c>
      <c r="C49" s="17"/>
      <c r="D49" s="17"/>
      <c r="E49" s="35"/>
      <c r="F49" s="15"/>
      <c r="G49" s="4"/>
      <c r="H49" s="4"/>
      <c r="I49" s="7"/>
    </row>
    <row r="50" spans="1:10" ht="12.75">
      <c r="A50" s="16"/>
      <c r="B50" s="30" t="s">
        <v>39</v>
      </c>
      <c r="C50" s="17">
        <v>343769.76</v>
      </c>
      <c r="D50" s="17">
        <v>303217.9</v>
      </c>
      <c r="E50" s="35">
        <f>(C50-D50)/D50</f>
        <v>0.13373834460300657</v>
      </c>
      <c r="F50" s="15"/>
      <c r="H50" s="18"/>
      <c r="I50" s="10"/>
      <c r="J50" s="10"/>
    </row>
    <row r="51" spans="1:10" ht="12.75">
      <c r="A51" s="16"/>
      <c r="B51" s="30" t="s">
        <v>40</v>
      </c>
      <c r="C51" s="17">
        <v>28685.58</v>
      </c>
      <c r="D51" s="17">
        <v>35106.96</v>
      </c>
      <c r="E51" s="35">
        <f>(C51-D51)/D51</f>
        <v>-0.18290903000430678</v>
      </c>
      <c r="F51" s="15"/>
      <c r="H51" s="18"/>
      <c r="I51" s="10"/>
      <c r="J51" s="10"/>
    </row>
    <row r="52" spans="1:10" ht="12.75">
      <c r="A52" s="16"/>
      <c r="B52" s="31"/>
      <c r="C52" s="17"/>
      <c r="D52" s="17"/>
      <c r="E52" s="35"/>
      <c r="F52" s="15"/>
      <c r="H52" s="18"/>
      <c r="I52" s="10"/>
      <c r="J52" s="10"/>
    </row>
    <row r="53" spans="1:10" ht="12.75">
      <c r="A53" s="16"/>
      <c r="B53" s="29" t="s">
        <v>35</v>
      </c>
      <c r="C53" s="3">
        <f>C50-C51</f>
        <v>315084.18</v>
      </c>
      <c r="D53" s="3">
        <f>D50-D51</f>
        <v>268110.94</v>
      </c>
      <c r="E53" s="36">
        <f>(C53-D53)/D53</f>
        <v>0.17520075831295803</v>
      </c>
      <c r="F53" s="15"/>
      <c r="H53" s="18"/>
      <c r="I53" s="10"/>
      <c r="J53" s="10"/>
    </row>
    <row r="54" spans="1:6" ht="12.75">
      <c r="A54" s="16"/>
      <c r="B54" s="31"/>
      <c r="C54" s="17"/>
      <c r="D54" s="17"/>
      <c r="E54" s="35"/>
      <c r="F54" s="15"/>
    </row>
    <row r="55" spans="1:6" ht="12.75">
      <c r="A55" s="16"/>
      <c r="B55" s="29" t="s">
        <v>36</v>
      </c>
      <c r="C55" s="17"/>
      <c r="D55" s="17"/>
      <c r="E55" s="35"/>
      <c r="F55" s="15"/>
    </row>
    <row r="56" spans="1:6" ht="12.75">
      <c r="A56" s="16"/>
      <c r="B56" s="30" t="s">
        <v>41</v>
      </c>
      <c r="C56" s="17"/>
      <c r="D56" s="17"/>
      <c r="E56" s="35"/>
      <c r="F56" s="15"/>
    </row>
    <row r="57" spans="1:6" ht="12.75">
      <c r="A57" s="16"/>
      <c r="B57" s="30" t="s">
        <v>42</v>
      </c>
      <c r="C57" s="17"/>
      <c r="D57" s="17"/>
      <c r="E57" s="35"/>
      <c r="F57" s="15"/>
    </row>
    <row r="58" spans="1:6" ht="12.75">
      <c r="A58" s="16"/>
      <c r="B58" s="31"/>
      <c r="C58" s="17"/>
      <c r="D58" s="17"/>
      <c r="E58" s="35"/>
      <c r="F58" s="15"/>
    </row>
    <row r="59" spans="1:6" ht="12.75">
      <c r="A59" s="16"/>
      <c r="B59" s="29" t="s">
        <v>32</v>
      </c>
      <c r="C59" s="3">
        <f>C41+C47+C53</f>
        <v>1723571.51</v>
      </c>
      <c r="D59" s="3">
        <f>(((D15-D34)-D39)+D47)+D53+D56-D57</f>
        <v>688153.2299999985</v>
      </c>
      <c r="E59" s="36"/>
      <c r="F59" s="15"/>
    </row>
    <row r="60" spans="1:6" ht="12.75">
      <c r="A60" s="16"/>
      <c r="B60" s="37" t="s">
        <v>27</v>
      </c>
      <c r="C60" s="38"/>
      <c r="D60" s="38"/>
      <c r="E60" s="39"/>
      <c r="F60" s="15"/>
    </row>
    <row r="61" spans="2:5" ht="12.75" customHeight="1">
      <c r="B61" s="34"/>
      <c r="C61" s="34"/>
      <c r="D61" s="34"/>
      <c r="E61" s="34"/>
    </row>
    <row r="62" ht="12.75" customHeight="1">
      <c r="D62" s="14"/>
    </row>
    <row r="63" ht="12.75" customHeight="1">
      <c r="D63" s="14"/>
    </row>
    <row r="64" ht="12.75" customHeight="1">
      <c r="D64" s="14"/>
    </row>
    <row r="65" ht="12.75" customHeight="1">
      <c r="D65" s="14"/>
    </row>
    <row r="66" ht="12.75" customHeight="1">
      <c r="D66" s="14"/>
    </row>
    <row r="67" ht="12.75" customHeight="1">
      <c r="D67" s="14"/>
    </row>
    <row r="68" ht="12.75" customHeight="1">
      <c r="D68" s="14"/>
    </row>
    <row r="72" ht="12.75" customHeight="1">
      <c r="D72" s="23"/>
    </row>
  </sheetData>
  <sheetProtection/>
  <mergeCells count="2">
    <mergeCell ref="B1:E1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Acceso</dc:creator>
  <cp:keywords/>
  <dc:description/>
  <cp:lastModifiedBy>Patrizia Villa</cp:lastModifiedBy>
  <cp:lastPrinted>2018-02-21T12:11:55Z</cp:lastPrinted>
  <dcterms:created xsi:type="dcterms:W3CDTF">2012-03-05T09:33:10Z</dcterms:created>
  <dcterms:modified xsi:type="dcterms:W3CDTF">2018-03-21T10:28:36Z</dcterms:modified>
  <cp:category/>
  <cp:version/>
  <cp:contentType/>
  <cp:contentStatus/>
</cp:coreProperties>
</file>